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meijer365-my.sharepoint.com/personal/alex_tenelshof_meijer_com/Documents/Documents/Personal/"/>
    </mc:Choice>
  </mc:AlternateContent>
  <xr:revisionPtr revIDLastSave="0" documentId="8_{7D17C331-F02F-41D2-919D-95A8C85A1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 Financial Report" sheetId="5" r:id="rId1"/>
    <sheet name="2022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44" i="2" s="1"/>
  <c r="C11" i="2"/>
  <c r="C13" i="2" s="1"/>
  <c r="N12" i="5" l="1"/>
  <c r="N7" i="5"/>
  <c r="M12" i="5"/>
  <c r="M7" i="5"/>
  <c r="M39" i="5" l="1"/>
  <c r="N39" i="5"/>
  <c r="D41" i="2"/>
  <c r="D11" i="2"/>
  <c r="D13" i="2" s="1"/>
  <c r="D44" i="2" l="1"/>
  <c r="L12" i="5"/>
  <c r="L39" i="5" s="1"/>
  <c r="K12" i="5"/>
  <c r="J12" i="5"/>
  <c r="I12" i="5"/>
  <c r="H12" i="5"/>
  <c r="G12" i="5"/>
  <c r="F12" i="5"/>
  <c r="E12" i="5"/>
  <c r="E39" i="5" s="1"/>
  <c r="D12" i="5"/>
  <c r="D5" i="5" s="1"/>
  <c r="C12" i="5"/>
  <c r="B12" i="5"/>
  <c r="K9" i="5"/>
  <c r="L7" i="5"/>
  <c r="K7" i="5"/>
  <c r="K39" i="5" s="1"/>
  <c r="J7" i="5"/>
  <c r="J39" i="5" s="1"/>
  <c r="I7" i="5"/>
  <c r="I39" i="5" s="1"/>
  <c r="H7" i="5"/>
  <c r="H39" i="5" s="1"/>
  <c r="G7" i="5"/>
  <c r="G39" i="5" s="1"/>
  <c r="F7" i="5"/>
  <c r="E7" i="5"/>
  <c r="D7" i="5"/>
  <c r="C7" i="5"/>
  <c r="B7" i="5"/>
  <c r="F39" i="5" l="1"/>
  <c r="C5" i="5"/>
  <c r="D39" i="5"/>
  <c r="B5" i="5" l="1"/>
  <c r="B39" i="5" s="1"/>
  <c r="C39" i="5"/>
  <c r="B41" i="2" l="1"/>
  <c r="B11" i="2"/>
  <c r="B13" i="2" s="1"/>
  <c r="B44" i="2" l="1"/>
</calcChain>
</file>

<file path=xl/sharedStrings.xml><?xml version="1.0" encoding="utf-8"?>
<sst xmlns="http://schemas.openxmlformats.org/spreadsheetml/2006/main" count="153" uniqueCount="69">
  <si>
    <r>
      <rPr>
        <b/>
        <sz val="11"/>
        <color theme="1"/>
        <rFont val="Calibri"/>
        <family val="2"/>
        <scheme val="minor"/>
      </rPr>
      <t xml:space="preserve">LA Name: </t>
    </r>
    <r>
      <rPr>
        <sz val="11"/>
        <color theme="1"/>
        <rFont val="Calibri"/>
        <family val="2"/>
        <scheme val="minor"/>
      </rPr>
      <t>Michigan Bicycle Racing Association</t>
    </r>
  </si>
  <si>
    <t>INCOME</t>
  </si>
  <si>
    <t>USA Cycling Rebates</t>
  </si>
  <si>
    <t>EXPENDITURES</t>
  </si>
  <si>
    <t>-</t>
  </si>
  <si>
    <t>Annual Race Promoter Meeting</t>
  </si>
  <si>
    <t>Annual USA Cycling Meeting</t>
  </si>
  <si>
    <t>Annual Official Meeting</t>
  </si>
  <si>
    <t>Events</t>
  </si>
  <si>
    <t>Meetings</t>
  </si>
  <si>
    <t>Women's Racing Development</t>
  </si>
  <si>
    <t>Junior's Racing Development</t>
  </si>
  <si>
    <t>Beginning Racer Programs / Race Clinics</t>
  </si>
  <si>
    <t>Balance as of January 1st</t>
  </si>
  <si>
    <t>Operations</t>
  </si>
  <si>
    <t>Website</t>
  </si>
  <si>
    <t>Marketing Expenses</t>
  </si>
  <si>
    <t>Uncategorized Deposits</t>
  </si>
  <si>
    <t xml:space="preserve">Neutral Support Promotion </t>
  </si>
  <si>
    <t>Misc</t>
  </si>
  <si>
    <t>Insurance</t>
  </si>
  <si>
    <t>Shipping Expenses</t>
  </si>
  <si>
    <t>Year-end Local Association Financial Report</t>
  </si>
  <si>
    <t>Uncategorized Withdrawal</t>
  </si>
  <si>
    <t>Reimburse H.E. For reusable numbers</t>
  </si>
  <si>
    <t>Balance as of Dec 31st</t>
  </si>
  <si>
    <t>EXPENSES</t>
  </si>
  <si>
    <t>Income Total</t>
  </si>
  <si>
    <t>VeloFix Sponsor</t>
  </si>
  <si>
    <t>Michigan Challenge Race Series -prizes</t>
  </si>
  <si>
    <t>Michigan Challenge Race Series - jerseys</t>
  </si>
  <si>
    <t>Sponsor MiSCA</t>
  </si>
  <si>
    <t>TOTAL EXPENSES</t>
  </si>
  <si>
    <t>COMMENTS</t>
  </si>
  <si>
    <t>Race Support</t>
  </si>
  <si>
    <t>Road</t>
  </si>
  <si>
    <t>Cyclocross</t>
  </si>
  <si>
    <t>Total Funds Available</t>
  </si>
  <si>
    <t>Trailer Rental</t>
  </si>
  <si>
    <t>Stripe Fees</t>
  </si>
  <si>
    <t>ACTUAL</t>
  </si>
  <si>
    <t>Trailer Rental, Sponsors, Race Series</t>
  </si>
  <si>
    <t>MMBA Expo - MiSCA</t>
  </si>
  <si>
    <t>CX Racing</t>
  </si>
  <si>
    <t>Purchase Trailer</t>
  </si>
  <si>
    <t>Office Expenses, Stripe CC Processing</t>
  </si>
  <si>
    <t>Michigan Race Series</t>
  </si>
  <si>
    <t>Annual MBRA Meeting</t>
  </si>
  <si>
    <t>Track - outdoor state championship</t>
  </si>
  <si>
    <t>State Championship Events - Jerseys</t>
  </si>
  <si>
    <t>PLAN</t>
  </si>
  <si>
    <t>Trailer Maintenance/Equipment</t>
  </si>
  <si>
    <t>Annual Officials Training</t>
  </si>
  <si>
    <t>Officials Expense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</si>
  <si>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1/1/2011 - 12/31/2019</t>
    </r>
  </si>
  <si>
    <t>State Championship Events, inc Jersey</t>
  </si>
  <si>
    <t>Road and CX Refunds to Promoters</t>
  </si>
  <si>
    <t>Series Prizes to Racers</t>
  </si>
  <si>
    <t>Other Sponsor</t>
  </si>
  <si>
    <t>Misc -FB Fees, other advertising, Site Fee</t>
  </si>
  <si>
    <t>Rider Days Rebate - assume 0 racer days</t>
  </si>
  <si>
    <t>USAC Annual Fee</t>
  </si>
  <si>
    <t xml:space="preserve">Jan 1 Plan </t>
  </si>
  <si>
    <t>Proposal</t>
  </si>
  <si>
    <t>If NO Racing</t>
  </si>
  <si>
    <t>2021 = $.2 per racer day</t>
  </si>
  <si>
    <t>USAC Membership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</si>
  <si>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2021 Budget</t>
    </r>
  </si>
  <si>
    <t xml:space="preserve">State of Michigan Renewal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</si>
</sst>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0" xfId="0" applyFont="1" applyFill="1"/>
    <xf numFmtId="44" fontId="3" fillId="0" borderId="0" xfId="2" applyFont="1" applyAlignment="1">
      <alignment horizontal="center"/>
    </xf>
    <xf numFmtId="44" fontId="0" fillId="0" borderId="0" xfId="2" applyFont="1"/>
    <xf numFmtId="0" fontId="0" fillId="0" borderId="0" xfId="0" applyFill="1"/>
    <xf numFmtId="0" fontId="4" fillId="2" borderId="0" xfId="0" applyFont="1" applyFill="1"/>
    <xf numFmtId="0" fontId="2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164" fontId="2" fillId="3" borderId="0" xfId="2" applyNumberFormat="1" applyFont="1" applyFill="1"/>
    <xf numFmtId="164" fontId="0" fillId="0" borderId="0" xfId="2" applyNumberFormat="1" applyFont="1" applyAlignment="1">
      <alignment horizontal="right"/>
    </xf>
    <xf numFmtId="164" fontId="0" fillId="2" borderId="0" xfId="2" applyNumberFormat="1" applyFont="1" applyFill="1"/>
    <xf numFmtId="164" fontId="0" fillId="2" borderId="0" xfId="0" applyNumberFormat="1" applyFill="1"/>
    <xf numFmtId="164" fontId="0" fillId="0" borderId="1" xfId="2" applyNumberFormat="1" applyFont="1" applyBorder="1"/>
    <xf numFmtId="0" fontId="4" fillId="0" borderId="0" xfId="0" applyFont="1" applyFill="1"/>
    <xf numFmtId="0" fontId="0" fillId="0" borderId="0" xfId="0" applyBorder="1"/>
    <xf numFmtId="164" fontId="0" fillId="0" borderId="5" xfId="2" applyNumberFormat="1" applyFont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0" fillId="0" borderId="6" xfId="0" applyBorder="1" applyAlignment="1">
      <alignment horizontal="left" indent="3"/>
    </xf>
    <xf numFmtId="0" fontId="0" fillId="0" borderId="10" xfId="0" applyBorder="1" applyAlignment="1">
      <alignment horizontal="left" indent="3"/>
    </xf>
    <xf numFmtId="0" fontId="2" fillId="0" borderId="0" xfId="0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0" fontId="5" fillId="0" borderId="6" xfId="0" applyFont="1" applyBorder="1"/>
    <xf numFmtId="0" fontId="2" fillId="5" borderId="4" xfId="0" applyFont="1" applyFill="1" applyBorder="1"/>
    <xf numFmtId="0" fontId="2" fillId="5" borderId="8" xfId="0" applyFont="1" applyFill="1" applyBorder="1"/>
    <xf numFmtId="164" fontId="2" fillId="5" borderId="9" xfId="2" applyNumberFormat="1" applyFont="1" applyFill="1" applyBorder="1"/>
    <xf numFmtId="164" fontId="2" fillId="5" borderId="3" xfId="2" applyNumberFormat="1" applyFont="1" applyFill="1" applyBorder="1"/>
    <xf numFmtId="164" fontId="5" fillId="0" borderId="7" xfId="2" applyNumberFormat="1" applyFont="1" applyFill="1" applyBorder="1"/>
    <xf numFmtId="164" fontId="6" fillId="0" borderId="7" xfId="2" applyNumberFormat="1" applyFont="1" applyFill="1" applyBorder="1"/>
    <xf numFmtId="164" fontId="0" fillId="0" borderId="7" xfId="2" applyNumberFormat="1" applyFont="1" applyFill="1" applyBorder="1"/>
    <xf numFmtId="164" fontId="0" fillId="0" borderId="5" xfId="2" applyNumberFormat="1" applyFont="1" applyFill="1" applyBorder="1"/>
    <xf numFmtId="164" fontId="0" fillId="0" borderId="11" xfId="2" applyNumberFormat="1" applyFont="1" applyFill="1" applyBorder="1"/>
    <xf numFmtId="0" fontId="2" fillId="4" borderId="2" xfId="0" applyFont="1" applyFill="1" applyBorder="1"/>
    <xf numFmtId="164" fontId="2" fillId="4" borderId="3" xfId="2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164" fontId="2" fillId="0" borderId="0" xfId="2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Font="1" applyFill="1" applyBorder="1" applyAlignment="1">
      <alignment horizontal="left" indent="3"/>
    </xf>
    <xf numFmtId="165" fontId="0" fillId="0" borderId="0" xfId="1" applyNumberFormat="1" applyFont="1"/>
    <xf numFmtId="164" fontId="0" fillId="0" borderId="0" xfId="2" applyNumberFormat="1" applyFont="1" applyFill="1"/>
    <xf numFmtId="164" fontId="0" fillId="0" borderId="0" xfId="0" applyNumberFormat="1" applyFill="1"/>
    <xf numFmtId="0" fontId="4" fillId="2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6" xfId="2" applyNumberFormat="1" applyFont="1" applyFill="1" applyBorder="1"/>
    <xf numFmtId="0" fontId="3" fillId="0" borderId="0" xfId="0" applyFont="1" applyAlignment="1">
      <alignment horizontal="center"/>
    </xf>
    <xf numFmtId="164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2" fillId="4" borderId="12" xfId="2" applyNumberFormat="1" applyFont="1" applyFill="1" applyBorder="1"/>
    <xf numFmtId="44" fontId="0" fillId="0" borderId="0" xfId="2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FC71-5E25-4214-B84F-DCA880D980E5}">
  <sheetPr>
    <pageSetUpPr fitToPage="1"/>
  </sheetPr>
  <dimension ref="A1:N46"/>
  <sheetViews>
    <sheetView showGridLines="0" tabSelected="1" zoomScaleNormal="100" workbookViewId="0">
      <pane xSplit="1" topLeftCell="B1" activePane="topRight" state="frozen"/>
      <selection pane="topRight" activeCell="A30" sqref="A30"/>
    </sheetView>
  </sheetViews>
  <sheetFormatPr defaultRowHeight="14.4" x14ac:dyDescent="0.3"/>
  <cols>
    <col min="1" max="1" width="46" customWidth="1"/>
    <col min="2" max="3" width="12.5546875" style="3" hidden="1" customWidth="1"/>
    <col min="4" max="5" width="11.5546875" style="3" bestFit="1" customWidth="1"/>
    <col min="6" max="6" width="12.5546875" bestFit="1" customWidth="1"/>
    <col min="7" max="10" width="11.5546875" bestFit="1" customWidth="1"/>
    <col min="11" max="11" width="11.109375" bestFit="1" customWidth="1"/>
    <col min="12" max="14" width="11.109375" customWidth="1"/>
  </cols>
  <sheetData>
    <row r="1" spans="1:14" ht="18" x14ac:dyDescent="0.3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</row>
    <row r="2" spans="1:14" ht="7.5" customHeight="1" x14ac:dyDescent="0.35">
      <c r="A2" s="51"/>
      <c r="B2" s="2"/>
      <c r="C2" s="2"/>
      <c r="D2" s="2"/>
      <c r="E2" s="2"/>
    </row>
    <row r="3" spans="1:14" x14ac:dyDescent="0.3">
      <c r="A3" t="s">
        <v>0</v>
      </c>
      <c r="D3" s="57" t="s">
        <v>40</v>
      </c>
      <c r="E3" s="57" t="s">
        <v>40</v>
      </c>
      <c r="F3" s="57" t="s">
        <v>40</v>
      </c>
      <c r="G3" s="57" t="s">
        <v>40</v>
      </c>
      <c r="H3" s="57" t="s">
        <v>40</v>
      </c>
      <c r="I3" s="57" t="s">
        <v>40</v>
      </c>
      <c r="J3" s="57" t="s">
        <v>40</v>
      </c>
      <c r="K3" s="57" t="s">
        <v>40</v>
      </c>
      <c r="L3" s="57" t="s">
        <v>40</v>
      </c>
      <c r="M3" s="57" t="s">
        <v>40</v>
      </c>
      <c r="N3" s="58" t="s">
        <v>40</v>
      </c>
    </row>
    <row r="4" spans="1:14" x14ac:dyDescent="0.3">
      <c r="A4" t="s">
        <v>54</v>
      </c>
      <c r="B4" s="6">
        <v>2009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  <c r="N4" s="6">
        <v>2021</v>
      </c>
    </row>
    <row r="5" spans="1:14" x14ac:dyDescent="0.3">
      <c r="A5" t="s">
        <v>13</v>
      </c>
      <c r="B5" s="7">
        <f>C5+B12-B7</f>
        <v>1712.9599999999991</v>
      </c>
      <c r="C5" s="7">
        <f>D5+C12-C7</f>
        <v>9784.9600000000009</v>
      </c>
      <c r="D5" s="7">
        <f>E5+D12-D7</f>
        <v>2938.3599999999988</v>
      </c>
      <c r="E5" s="7">
        <v>2527.7399999999998</v>
      </c>
      <c r="F5" s="7">
        <v>2737.34</v>
      </c>
      <c r="G5" s="7">
        <v>984.29</v>
      </c>
      <c r="H5" s="7">
        <v>2358.09</v>
      </c>
      <c r="I5" s="7">
        <v>2499.0300000000002</v>
      </c>
      <c r="J5" s="8">
        <v>1532</v>
      </c>
      <c r="K5" s="8">
        <v>7497</v>
      </c>
      <c r="L5" s="8">
        <v>11825</v>
      </c>
      <c r="M5" s="8">
        <v>10535</v>
      </c>
      <c r="N5" s="8">
        <v>11285</v>
      </c>
    </row>
    <row r="6" spans="1:14" ht="9" customHeight="1" x14ac:dyDescent="0.3">
      <c r="B6" s="7"/>
      <c r="C6" s="7"/>
      <c r="D6" s="7"/>
      <c r="E6" s="7"/>
      <c r="F6" s="7"/>
      <c r="G6" s="7"/>
      <c r="H6" s="7"/>
      <c r="I6" s="8"/>
      <c r="J6" s="8"/>
    </row>
    <row r="7" spans="1:14" x14ac:dyDescent="0.3">
      <c r="A7" s="1" t="s">
        <v>1</v>
      </c>
      <c r="B7" s="9">
        <f>B8</f>
        <v>29570</v>
      </c>
      <c r="C7" s="9">
        <f>C8</f>
        <v>8799.4</v>
      </c>
      <c r="D7" s="9">
        <f>D8</f>
        <v>8418</v>
      </c>
      <c r="E7" s="9">
        <f>E8</f>
        <v>9797.6</v>
      </c>
      <c r="F7" s="9">
        <f t="shared" ref="F7:L7" si="0">SUM(F8:F10)</f>
        <v>10501.050000000001</v>
      </c>
      <c r="G7" s="9">
        <f t="shared" si="0"/>
        <v>9749.1</v>
      </c>
      <c r="H7" s="9">
        <f t="shared" si="0"/>
        <v>6910.5</v>
      </c>
      <c r="I7" s="9">
        <f t="shared" si="0"/>
        <v>9905</v>
      </c>
      <c r="J7" s="9">
        <f t="shared" si="0"/>
        <v>7958</v>
      </c>
      <c r="K7" s="9">
        <f t="shared" si="0"/>
        <v>12749</v>
      </c>
      <c r="L7" s="9">
        <f t="shared" si="0"/>
        <v>8206</v>
      </c>
      <c r="M7" s="9">
        <f t="shared" ref="M7:N7" si="1">SUM(M8:M10)</f>
        <v>2609</v>
      </c>
      <c r="N7" s="9">
        <f t="shared" si="1"/>
        <v>1293.28</v>
      </c>
    </row>
    <row r="8" spans="1:14" x14ac:dyDescent="0.3">
      <c r="A8" s="49" t="s">
        <v>2</v>
      </c>
      <c r="B8" s="7">
        <v>29570</v>
      </c>
      <c r="C8" s="7">
        <v>8799.4</v>
      </c>
      <c r="D8" s="7">
        <v>8418</v>
      </c>
      <c r="E8" s="7">
        <v>9797.6</v>
      </c>
      <c r="F8" s="7">
        <v>10033.950000000001</v>
      </c>
      <c r="G8" s="7">
        <v>8649.1</v>
      </c>
      <c r="H8" s="7">
        <v>6478.5</v>
      </c>
      <c r="I8" s="7">
        <v>6370</v>
      </c>
      <c r="J8" s="7">
        <v>6046</v>
      </c>
      <c r="K8" s="44">
        <v>6921</v>
      </c>
      <c r="L8" s="44">
        <v>5806</v>
      </c>
      <c r="M8" s="44">
        <v>2334</v>
      </c>
      <c r="N8" s="44">
        <v>1113.8</v>
      </c>
    </row>
    <row r="9" spans="1:14" x14ac:dyDescent="0.3">
      <c r="A9" s="49" t="s">
        <v>41</v>
      </c>
      <c r="B9" s="7"/>
      <c r="C9" s="7"/>
      <c r="D9" s="7"/>
      <c r="E9" s="7"/>
      <c r="F9" s="7"/>
      <c r="G9" s="7"/>
      <c r="H9" s="7"/>
      <c r="I9" s="7"/>
      <c r="J9" s="7">
        <v>1600</v>
      </c>
      <c r="K9" s="44">
        <f>1200+3000+1400</f>
        <v>5600</v>
      </c>
      <c r="L9" s="44">
        <v>2400</v>
      </c>
      <c r="M9" s="44">
        <v>200</v>
      </c>
      <c r="N9" s="44">
        <v>179.48</v>
      </c>
    </row>
    <row r="10" spans="1:14" x14ac:dyDescent="0.3">
      <c r="A10" s="49" t="s">
        <v>17</v>
      </c>
      <c r="B10" s="10" t="s">
        <v>4</v>
      </c>
      <c r="C10" s="10" t="s">
        <v>4</v>
      </c>
      <c r="D10" s="10">
        <v>400</v>
      </c>
      <c r="E10" s="10" t="s">
        <v>4</v>
      </c>
      <c r="F10" s="7">
        <v>467.1</v>
      </c>
      <c r="G10" s="7">
        <v>1100</v>
      </c>
      <c r="H10" s="7">
        <v>432</v>
      </c>
      <c r="I10" s="7">
        <v>3535</v>
      </c>
      <c r="J10" s="7">
        <v>312</v>
      </c>
      <c r="K10" s="7">
        <v>228</v>
      </c>
      <c r="L10" s="7">
        <v>0</v>
      </c>
      <c r="M10" s="7">
        <v>75</v>
      </c>
      <c r="N10" s="7">
        <v>0</v>
      </c>
    </row>
    <row r="11" spans="1:14" ht="7.5" customHeight="1" x14ac:dyDescent="0.3">
      <c r="B11" s="7"/>
      <c r="C11" s="7"/>
      <c r="D11" s="7"/>
      <c r="E11" s="7"/>
      <c r="F11" s="7"/>
      <c r="G11" s="7"/>
      <c r="H11" s="7"/>
      <c r="I11" s="8"/>
      <c r="J11" s="8"/>
    </row>
    <row r="12" spans="1:14" x14ac:dyDescent="0.3">
      <c r="A12" s="1" t="s">
        <v>3</v>
      </c>
      <c r="B12" s="9">
        <f>SUM(B13:B35)</f>
        <v>21498</v>
      </c>
      <c r="C12" s="9">
        <f>SUM(C13:C37)</f>
        <v>15646</v>
      </c>
      <c r="D12" s="9">
        <f>SUM(D13:D35)</f>
        <v>8828.619999999999</v>
      </c>
      <c r="E12" s="9">
        <f>SUM(E13:E35)</f>
        <v>9588</v>
      </c>
      <c r="F12" s="9">
        <f>SUM(F13:F37)</f>
        <v>12254.099999999999</v>
      </c>
      <c r="G12" s="9">
        <f>SUM(G13:G37)</f>
        <v>8375.2999999999993</v>
      </c>
      <c r="H12" s="9">
        <f t="shared" ref="H12:N12" si="2">SUM(H13:H38)</f>
        <v>6769.13</v>
      </c>
      <c r="I12" s="9">
        <f t="shared" si="2"/>
        <v>10872</v>
      </c>
      <c r="J12" s="9">
        <f t="shared" si="2"/>
        <v>1993</v>
      </c>
      <c r="K12" s="9">
        <f t="shared" si="2"/>
        <v>8421</v>
      </c>
      <c r="L12" s="9">
        <f t="shared" si="2"/>
        <v>9496</v>
      </c>
      <c r="M12" s="9">
        <f t="shared" si="2"/>
        <v>1859</v>
      </c>
      <c r="N12" s="9">
        <f t="shared" si="2"/>
        <v>2386</v>
      </c>
    </row>
    <row r="13" spans="1:14" s="4" customFormat="1" x14ac:dyDescent="0.3">
      <c r="A13" s="47" t="s">
        <v>8</v>
      </c>
      <c r="B13" s="11"/>
      <c r="C13" s="11"/>
      <c r="D13" s="11"/>
      <c r="E13" s="11"/>
      <c r="F13" s="11"/>
      <c r="G13" s="11"/>
      <c r="H13" s="11"/>
      <c r="I13" s="12"/>
      <c r="J13" s="12"/>
      <c r="K13" s="12"/>
      <c r="L13" s="12"/>
      <c r="M13" s="12"/>
      <c r="N13" s="12"/>
    </row>
    <row r="14" spans="1:14" s="4" customFormat="1" x14ac:dyDescent="0.3">
      <c r="A14" s="48" t="s">
        <v>44</v>
      </c>
      <c r="B14" s="45"/>
      <c r="C14" s="45"/>
      <c r="D14" s="45"/>
      <c r="E14" s="45"/>
      <c r="F14" s="45"/>
      <c r="G14" s="45"/>
      <c r="H14" s="45"/>
      <c r="I14" s="46"/>
      <c r="J14" s="46"/>
      <c r="K14" s="45">
        <v>4496</v>
      </c>
      <c r="L14" s="45">
        <v>0</v>
      </c>
      <c r="M14" s="45">
        <v>0</v>
      </c>
      <c r="N14" s="45">
        <v>0</v>
      </c>
    </row>
    <row r="15" spans="1:14" x14ac:dyDescent="0.3">
      <c r="A15" s="49" t="s">
        <v>55</v>
      </c>
      <c r="B15" s="7">
        <v>7054</v>
      </c>
      <c r="C15" s="10" t="s">
        <v>4</v>
      </c>
      <c r="D15" s="7">
        <v>1638.62</v>
      </c>
      <c r="E15" s="7">
        <v>600</v>
      </c>
      <c r="F15" s="7">
        <v>3066.8</v>
      </c>
      <c r="G15" s="7">
        <v>1840</v>
      </c>
      <c r="H15" s="7">
        <v>4063.85</v>
      </c>
      <c r="I15" s="7">
        <v>7049</v>
      </c>
      <c r="J15" s="7">
        <v>0</v>
      </c>
      <c r="K15" s="7">
        <v>0</v>
      </c>
      <c r="L15" s="7">
        <v>3500</v>
      </c>
      <c r="M15" s="7">
        <v>0</v>
      </c>
      <c r="N15" s="7">
        <v>0</v>
      </c>
    </row>
    <row r="16" spans="1:14" x14ac:dyDescent="0.3">
      <c r="A16" s="49" t="s">
        <v>46</v>
      </c>
      <c r="B16" s="7">
        <v>4943</v>
      </c>
      <c r="C16" s="7">
        <v>2891</v>
      </c>
      <c r="D16" s="7">
        <v>436</v>
      </c>
      <c r="E16" s="7">
        <v>1804</v>
      </c>
      <c r="F16" s="7">
        <v>2403.25</v>
      </c>
      <c r="G16" s="7">
        <v>150.52000000000001</v>
      </c>
      <c r="H16" s="7">
        <v>846.02</v>
      </c>
      <c r="I16" s="7"/>
      <c r="J16" s="7">
        <v>0</v>
      </c>
      <c r="K16" s="7">
        <v>1000</v>
      </c>
      <c r="L16" s="7">
        <v>1000</v>
      </c>
      <c r="M16" s="7">
        <v>0</v>
      </c>
      <c r="N16" s="7">
        <v>0</v>
      </c>
    </row>
    <row r="17" spans="1:14" x14ac:dyDescent="0.3">
      <c r="A17" s="49" t="s">
        <v>56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>
        <v>2090</v>
      </c>
      <c r="M17" s="7">
        <v>350</v>
      </c>
      <c r="N17" s="7">
        <v>0</v>
      </c>
    </row>
    <row r="18" spans="1:14" x14ac:dyDescent="0.3">
      <c r="A18" s="49" t="s">
        <v>57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>
        <v>210</v>
      </c>
      <c r="M18" s="7">
        <v>0</v>
      </c>
      <c r="N18" s="7">
        <v>0</v>
      </c>
    </row>
    <row r="19" spans="1:14" x14ac:dyDescent="0.3">
      <c r="A19" s="49" t="s">
        <v>12</v>
      </c>
      <c r="B19" s="10" t="s">
        <v>4</v>
      </c>
      <c r="C19" s="10" t="s">
        <v>4</v>
      </c>
      <c r="D19" s="10" t="s">
        <v>4</v>
      </c>
      <c r="E19" s="7">
        <v>376</v>
      </c>
      <c r="F19" s="7">
        <v>310</v>
      </c>
      <c r="G19" s="7">
        <v>100</v>
      </c>
      <c r="H19" s="7">
        <v>266</v>
      </c>
      <c r="I19" s="10" t="s">
        <v>4</v>
      </c>
      <c r="J19" s="7">
        <v>0</v>
      </c>
      <c r="K19" s="7">
        <v>162</v>
      </c>
      <c r="L19" s="7">
        <v>0</v>
      </c>
      <c r="M19" s="7">
        <v>0</v>
      </c>
      <c r="N19" s="7">
        <v>0</v>
      </c>
    </row>
    <row r="20" spans="1:14" x14ac:dyDescent="0.3">
      <c r="A20" s="49" t="s">
        <v>10</v>
      </c>
      <c r="B20" s="10" t="s">
        <v>4</v>
      </c>
      <c r="C20" s="7">
        <v>2550</v>
      </c>
      <c r="D20" s="7">
        <v>1945</v>
      </c>
      <c r="E20" s="7">
        <v>1052</v>
      </c>
      <c r="F20" s="7">
        <v>740</v>
      </c>
      <c r="G20" s="10" t="s">
        <v>4</v>
      </c>
      <c r="H20" s="7">
        <v>225</v>
      </c>
      <c r="I20" s="10" t="s">
        <v>4</v>
      </c>
      <c r="J20" s="7">
        <v>0</v>
      </c>
      <c r="K20" s="7">
        <v>200</v>
      </c>
      <c r="L20" s="7">
        <v>0</v>
      </c>
      <c r="M20" s="7">
        <v>0</v>
      </c>
      <c r="N20" s="7">
        <v>0</v>
      </c>
    </row>
    <row r="21" spans="1:14" x14ac:dyDescent="0.3">
      <c r="A21" s="49" t="s">
        <v>11</v>
      </c>
      <c r="B21" s="10">
        <v>1200</v>
      </c>
      <c r="C21" s="10">
        <v>2516</v>
      </c>
      <c r="D21" s="10" t="s">
        <v>4</v>
      </c>
      <c r="E21" s="7">
        <v>1500</v>
      </c>
      <c r="F21" s="10" t="s">
        <v>4</v>
      </c>
      <c r="G21" s="7">
        <v>1648.07</v>
      </c>
      <c r="H21" s="10" t="s">
        <v>4</v>
      </c>
      <c r="I21" s="10" t="s">
        <v>4</v>
      </c>
      <c r="J21" s="7">
        <v>0</v>
      </c>
      <c r="K21" s="7">
        <v>200</v>
      </c>
      <c r="L21" s="7">
        <v>0</v>
      </c>
      <c r="M21" s="7">
        <v>0</v>
      </c>
      <c r="N21" s="7">
        <v>0</v>
      </c>
    </row>
    <row r="22" spans="1:14" x14ac:dyDescent="0.3">
      <c r="A22" s="49" t="s">
        <v>43</v>
      </c>
      <c r="B22" s="10"/>
      <c r="C22" s="10"/>
      <c r="D22" s="10"/>
      <c r="E22" s="7"/>
      <c r="F22" s="10"/>
      <c r="G22" s="7"/>
      <c r="H22" s="10"/>
      <c r="I22" s="10"/>
      <c r="J22" s="7">
        <v>500</v>
      </c>
      <c r="K22" s="7">
        <v>285</v>
      </c>
      <c r="L22" s="7">
        <v>350</v>
      </c>
      <c r="M22" s="7">
        <v>0</v>
      </c>
      <c r="N22" s="7">
        <v>500</v>
      </c>
    </row>
    <row r="23" spans="1:14" x14ac:dyDescent="0.3">
      <c r="A23" s="49" t="s">
        <v>18</v>
      </c>
      <c r="B23" s="10" t="s">
        <v>4</v>
      </c>
      <c r="C23" s="10" t="s">
        <v>4</v>
      </c>
      <c r="D23" s="10" t="s">
        <v>4</v>
      </c>
      <c r="E23" s="10" t="s">
        <v>4</v>
      </c>
      <c r="F23" s="10">
        <v>750</v>
      </c>
      <c r="G23" s="10" t="s">
        <v>4</v>
      </c>
      <c r="H23" s="10" t="s">
        <v>4</v>
      </c>
      <c r="I23" s="10" t="s">
        <v>4</v>
      </c>
      <c r="J23" s="7">
        <v>0</v>
      </c>
    </row>
    <row r="24" spans="1:14" x14ac:dyDescent="0.3">
      <c r="A24" s="5" t="s">
        <v>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3">
      <c r="A25" s="49" t="s">
        <v>6</v>
      </c>
      <c r="B25" s="10" t="s">
        <v>4</v>
      </c>
      <c r="C25" s="10" t="s">
        <v>4</v>
      </c>
      <c r="D25" s="10" t="s">
        <v>4</v>
      </c>
      <c r="E25" s="7">
        <v>430</v>
      </c>
      <c r="F25" s="7">
        <v>972.02</v>
      </c>
      <c r="G25" s="7">
        <v>524.57000000000005</v>
      </c>
      <c r="H25" s="7">
        <v>579.16999999999996</v>
      </c>
      <c r="I25" s="10" t="s">
        <v>4</v>
      </c>
      <c r="J25" s="7">
        <v>0</v>
      </c>
    </row>
    <row r="26" spans="1:14" x14ac:dyDescent="0.3">
      <c r="A26" s="49" t="s">
        <v>42</v>
      </c>
      <c r="B26" s="10" t="s">
        <v>4</v>
      </c>
      <c r="C26" s="10">
        <v>614</v>
      </c>
      <c r="D26" s="10" t="s">
        <v>4</v>
      </c>
      <c r="E26" s="10" t="s">
        <v>4</v>
      </c>
      <c r="F26" s="10" t="s">
        <v>4</v>
      </c>
      <c r="G26" s="10" t="s">
        <v>4</v>
      </c>
      <c r="H26" s="10" t="s">
        <v>4</v>
      </c>
      <c r="I26" s="10" t="s">
        <v>4</v>
      </c>
      <c r="J26" s="7">
        <v>0</v>
      </c>
      <c r="K26" s="7">
        <v>550</v>
      </c>
      <c r="L26" s="7">
        <v>500</v>
      </c>
      <c r="M26" s="7">
        <v>500</v>
      </c>
      <c r="N26" s="7">
        <v>500</v>
      </c>
    </row>
    <row r="27" spans="1:14" x14ac:dyDescent="0.3">
      <c r="A27" s="49" t="s">
        <v>7</v>
      </c>
      <c r="B27" s="7">
        <v>1032</v>
      </c>
      <c r="C27" s="7">
        <v>639</v>
      </c>
      <c r="D27" s="7">
        <v>486</v>
      </c>
      <c r="E27" s="7">
        <v>740</v>
      </c>
      <c r="F27" s="7">
        <v>1059.49</v>
      </c>
      <c r="G27" s="7">
        <v>192.97</v>
      </c>
      <c r="H27" s="7">
        <v>55.09</v>
      </c>
      <c r="I27" s="10" t="s">
        <v>4</v>
      </c>
      <c r="J27" s="7">
        <v>0</v>
      </c>
      <c r="K27" s="7">
        <v>169</v>
      </c>
      <c r="L27" s="7">
        <v>308</v>
      </c>
      <c r="M27" s="7">
        <v>0</v>
      </c>
      <c r="N27" s="7">
        <v>0</v>
      </c>
    </row>
    <row r="28" spans="1:14" x14ac:dyDescent="0.3">
      <c r="A28" s="49" t="s">
        <v>5</v>
      </c>
      <c r="B28" s="7">
        <v>881</v>
      </c>
      <c r="C28" s="7">
        <v>1240</v>
      </c>
      <c r="D28" s="7">
        <v>524</v>
      </c>
      <c r="E28" s="7">
        <v>563</v>
      </c>
      <c r="F28" s="7">
        <v>102.75</v>
      </c>
      <c r="G28" s="7">
        <v>216.45</v>
      </c>
      <c r="H28" s="10" t="s">
        <v>4</v>
      </c>
      <c r="I28" s="10"/>
      <c r="J28" s="7">
        <v>0</v>
      </c>
      <c r="L28">
        <v>140</v>
      </c>
      <c r="M28">
        <v>0</v>
      </c>
      <c r="N28">
        <v>0</v>
      </c>
    </row>
    <row r="29" spans="1:14" x14ac:dyDescent="0.3">
      <c r="A29" s="5" t="s">
        <v>14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3">
      <c r="A30" s="49" t="s">
        <v>20</v>
      </c>
      <c r="B30" s="10" t="s">
        <v>4</v>
      </c>
      <c r="C30" s="10" t="s">
        <v>4</v>
      </c>
      <c r="D30" s="10" t="s">
        <v>4</v>
      </c>
      <c r="E30" s="10" t="s">
        <v>4</v>
      </c>
      <c r="F30" s="10" t="s">
        <v>4</v>
      </c>
      <c r="G30" s="10" t="s">
        <v>4</v>
      </c>
      <c r="H30" s="7">
        <v>210</v>
      </c>
      <c r="I30" s="7">
        <v>200</v>
      </c>
      <c r="J30" s="7">
        <v>200</v>
      </c>
      <c r="K30" s="7">
        <v>275</v>
      </c>
      <c r="L30" s="7">
        <v>400</v>
      </c>
      <c r="M30" s="7">
        <v>200</v>
      </c>
      <c r="N30" s="7">
        <v>450</v>
      </c>
    </row>
    <row r="31" spans="1:14" x14ac:dyDescent="0.3">
      <c r="A31" s="49" t="s">
        <v>45</v>
      </c>
      <c r="B31" s="10" t="s">
        <v>4</v>
      </c>
      <c r="C31" s="7">
        <v>200</v>
      </c>
      <c r="D31" s="7">
        <v>526</v>
      </c>
      <c r="E31" s="7">
        <v>611</v>
      </c>
      <c r="F31" s="7">
        <v>532.65</v>
      </c>
      <c r="G31" s="7">
        <v>538.70000000000005</v>
      </c>
      <c r="H31" s="7">
        <v>524</v>
      </c>
      <c r="I31" s="7">
        <v>367</v>
      </c>
      <c r="J31" s="7">
        <v>69</v>
      </c>
      <c r="K31" s="7">
        <v>279</v>
      </c>
      <c r="L31" s="7">
        <v>193</v>
      </c>
      <c r="M31" s="7">
        <v>4</v>
      </c>
      <c r="N31" s="7">
        <v>0</v>
      </c>
    </row>
    <row r="32" spans="1:14" x14ac:dyDescent="0.3">
      <c r="A32" s="49" t="s">
        <v>16</v>
      </c>
      <c r="B32" s="7">
        <v>3062</v>
      </c>
      <c r="C32" s="7">
        <v>3725</v>
      </c>
      <c r="D32" s="7">
        <v>1619</v>
      </c>
      <c r="E32" s="7">
        <v>387</v>
      </c>
      <c r="F32" s="7">
        <v>271</v>
      </c>
      <c r="G32" s="10" t="s">
        <v>4</v>
      </c>
      <c r="H32" s="10" t="s">
        <v>4</v>
      </c>
      <c r="I32" s="10" t="s">
        <v>4</v>
      </c>
      <c r="J32" s="8"/>
      <c r="K32" s="7">
        <v>500</v>
      </c>
      <c r="L32" s="7">
        <v>500</v>
      </c>
      <c r="M32" s="7">
        <v>500</v>
      </c>
      <c r="N32" s="7">
        <v>100</v>
      </c>
    </row>
    <row r="33" spans="1:14" x14ac:dyDescent="0.3">
      <c r="A33" s="49" t="s">
        <v>68</v>
      </c>
      <c r="B33" s="7">
        <v>3326</v>
      </c>
      <c r="C33" s="7">
        <v>395</v>
      </c>
      <c r="D33" s="7">
        <v>1207</v>
      </c>
      <c r="E33" s="7">
        <v>188</v>
      </c>
      <c r="F33" s="10" t="s">
        <v>4</v>
      </c>
      <c r="G33" s="10" t="s">
        <v>4</v>
      </c>
      <c r="H33" s="10" t="s">
        <v>4</v>
      </c>
      <c r="I33" s="10" t="s">
        <v>4</v>
      </c>
      <c r="J33" s="8"/>
      <c r="N33" s="7">
        <v>20</v>
      </c>
    </row>
    <row r="34" spans="1:14" x14ac:dyDescent="0.3">
      <c r="A34" s="49" t="s">
        <v>15</v>
      </c>
      <c r="B34" s="10" t="s">
        <v>4</v>
      </c>
      <c r="C34" s="7">
        <v>776</v>
      </c>
      <c r="D34" s="7">
        <v>447</v>
      </c>
      <c r="E34" s="7">
        <v>1100</v>
      </c>
      <c r="F34" s="7">
        <v>434.7</v>
      </c>
      <c r="G34" s="10" t="s">
        <v>4</v>
      </c>
      <c r="H34" s="10" t="s">
        <v>4</v>
      </c>
      <c r="I34" s="10">
        <v>214</v>
      </c>
      <c r="J34" s="10">
        <v>314</v>
      </c>
      <c r="K34" s="10">
        <v>305</v>
      </c>
      <c r="L34" s="10">
        <v>305</v>
      </c>
      <c r="M34" s="10">
        <v>305</v>
      </c>
      <c r="N34" s="10">
        <v>216</v>
      </c>
    </row>
    <row r="35" spans="1:14" x14ac:dyDescent="0.3">
      <c r="A35" s="49" t="s">
        <v>66</v>
      </c>
      <c r="B35" s="10" t="s">
        <v>4</v>
      </c>
      <c r="C35" s="10">
        <v>100</v>
      </c>
      <c r="D35" s="10" t="s">
        <v>4</v>
      </c>
      <c r="E35" s="7">
        <v>237</v>
      </c>
      <c r="F35" s="7">
        <v>83.97</v>
      </c>
      <c r="G35" s="7">
        <v>220.4</v>
      </c>
      <c r="H35" s="10" t="s">
        <v>4</v>
      </c>
      <c r="I35" s="7"/>
      <c r="J35" s="8"/>
      <c r="N35" s="7">
        <v>200</v>
      </c>
    </row>
    <row r="36" spans="1:14" x14ac:dyDescent="0.3">
      <c r="A36" s="5" t="s">
        <v>19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3">
      <c r="A37" s="49" t="s">
        <v>23</v>
      </c>
      <c r="B37" s="10" t="s">
        <v>4</v>
      </c>
      <c r="C37" s="10" t="s">
        <v>4</v>
      </c>
      <c r="D37" s="10" t="s">
        <v>4</v>
      </c>
      <c r="E37" s="10" t="s">
        <v>4</v>
      </c>
      <c r="F37" s="10">
        <v>1527.47</v>
      </c>
      <c r="G37" s="7">
        <v>2943.62</v>
      </c>
      <c r="H37" s="10" t="s">
        <v>4</v>
      </c>
      <c r="I37" s="10">
        <v>3042</v>
      </c>
      <c r="J37" s="7">
        <v>100</v>
      </c>
      <c r="N37">
        <v>400</v>
      </c>
    </row>
    <row r="38" spans="1:14" x14ac:dyDescent="0.3">
      <c r="A38" s="49" t="s">
        <v>24</v>
      </c>
      <c r="B38" s="7"/>
      <c r="C38" s="7"/>
      <c r="D38" s="7"/>
      <c r="E38" s="7"/>
      <c r="F38" s="7"/>
      <c r="G38" s="7"/>
      <c r="H38" s="7"/>
      <c r="I38" s="7"/>
      <c r="J38" s="7">
        <v>810</v>
      </c>
    </row>
    <row r="39" spans="1:14" ht="15" thickBot="1" x14ac:dyDescent="0.35">
      <c r="A39" s="49" t="s">
        <v>25</v>
      </c>
      <c r="B39" s="13">
        <f t="shared" ref="B39:M39" si="3">+B5+B7-B12</f>
        <v>9784.9599999999991</v>
      </c>
      <c r="C39" s="13">
        <f t="shared" si="3"/>
        <v>2938.3600000000006</v>
      </c>
      <c r="D39" s="13">
        <f t="shared" si="3"/>
        <v>2527.7399999999998</v>
      </c>
      <c r="E39" s="13">
        <f t="shared" si="3"/>
        <v>2737.34</v>
      </c>
      <c r="F39" s="13">
        <f t="shared" si="3"/>
        <v>984.29000000000269</v>
      </c>
      <c r="G39" s="13">
        <f t="shared" si="3"/>
        <v>2358.09</v>
      </c>
      <c r="H39" s="13">
        <f t="shared" si="3"/>
        <v>2499.46</v>
      </c>
      <c r="I39" s="13">
        <f t="shared" si="3"/>
        <v>1532.0300000000007</v>
      </c>
      <c r="J39" s="13">
        <f t="shared" si="3"/>
        <v>7497</v>
      </c>
      <c r="K39" s="13">
        <f t="shared" si="3"/>
        <v>11825</v>
      </c>
      <c r="L39" s="13">
        <f t="shared" si="3"/>
        <v>10535</v>
      </c>
      <c r="M39" s="13">
        <f t="shared" si="3"/>
        <v>11285</v>
      </c>
      <c r="N39" s="13">
        <f t="shared" ref="N39" si="4">+N5+N7-N12</f>
        <v>10192.280000000001</v>
      </c>
    </row>
    <row r="40" spans="1:14" ht="15" thickTop="1" x14ac:dyDescent="0.3">
      <c r="F40" s="3"/>
      <c r="G40" s="3"/>
      <c r="H40" s="3"/>
      <c r="I40" s="3"/>
      <c r="L40">
        <v>10535</v>
      </c>
      <c r="M40">
        <v>11285</v>
      </c>
    </row>
    <row r="41" spans="1:14" x14ac:dyDescent="0.3">
      <c r="F41" s="3"/>
      <c r="G41" s="3"/>
      <c r="H41" s="3"/>
      <c r="I41" s="3"/>
    </row>
    <row r="42" spans="1:14" x14ac:dyDescent="0.3">
      <c r="F42" s="3"/>
      <c r="G42" s="3"/>
      <c r="H42" s="3"/>
      <c r="I42" s="3"/>
    </row>
    <row r="43" spans="1:14" x14ac:dyDescent="0.3">
      <c r="F43" s="3"/>
      <c r="G43" s="3"/>
      <c r="H43" s="3"/>
      <c r="I43" s="3"/>
    </row>
    <row r="44" spans="1:14" x14ac:dyDescent="0.3">
      <c r="F44" s="3"/>
      <c r="G44" s="3"/>
      <c r="H44" s="3"/>
      <c r="I44" s="3"/>
    </row>
    <row r="45" spans="1:14" x14ac:dyDescent="0.3">
      <c r="F45" s="3"/>
      <c r="G45" s="3"/>
      <c r="H45" s="3"/>
      <c r="I45" s="3"/>
    </row>
    <row r="46" spans="1:14" x14ac:dyDescent="0.3">
      <c r="F46" s="3"/>
      <c r="G46" s="3"/>
      <c r="H46" s="3"/>
      <c r="I46" s="3"/>
    </row>
  </sheetData>
  <mergeCells count="1">
    <mergeCell ref="A1:J1"/>
  </mergeCells>
  <pageMargins left="0.39" right="0.2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showGridLines="0" zoomScaleNormal="100" workbookViewId="0">
      <selection activeCell="E15" sqref="E15"/>
    </sheetView>
  </sheetViews>
  <sheetFormatPr defaultRowHeight="14.4" x14ac:dyDescent="0.3"/>
  <cols>
    <col min="1" max="1" width="60" customWidth="1"/>
    <col min="2" max="4" width="24.5546875" style="7" customWidth="1"/>
    <col min="5" max="5" width="31.44140625" customWidth="1"/>
  </cols>
  <sheetData>
    <row r="1" spans="1:5" x14ac:dyDescent="0.3">
      <c r="A1" t="s">
        <v>0</v>
      </c>
    </row>
    <row r="2" spans="1:5" x14ac:dyDescent="0.3">
      <c r="A2" t="s">
        <v>67</v>
      </c>
    </row>
    <row r="3" spans="1:5" ht="15" thickBot="1" x14ac:dyDescent="0.35">
      <c r="B3" s="41" t="s">
        <v>63</v>
      </c>
      <c r="C3" s="41" t="s">
        <v>62</v>
      </c>
      <c r="D3" s="52" t="s">
        <v>64</v>
      </c>
      <c r="E3" s="53" t="s">
        <v>33</v>
      </c>
    </row>
    <row r="4" spans="1:5" ht="15" thickBot="1" x14ac:dyDescent="0.35">
      <c r="A4" s="39" t="s">
        <v>13</v>
      </c>
      <c r="B4" s="30">
        <v>10192</v>
      </c>
      <c r="C4" s="30">
        <v>10192</v>
      </c>
      <c r="D4" s="30">
        <v>10295</v>
      </c>
    </row>
    <row r="5" spans="1:5" ht="15" thickBot="1" x14ac:dyDescent="0.35"/>
    <row r="6" spans="1:5" x14ac:dyDescent="0.3">
      <c r="A6" s="27" t="s">
        <v>1</v>
      </c>
      <c r="B6" s="16"/>
      <c r="C6" s="16"/>
      <c r="D6" s="16"/>
    </row>
    <row r="7" spans="1:5" x14ac:dyDescent="0.3">
      <c r="A7" s="26" t="s">
        <v>60</v>
      </c>
      <c r="B7" s="31">
        <v>1800</v>
      </c>
      <c r="C7" s="31">
        <v>1800</v>
      </c>
      <c r="D7" s="31">
        <v>0</v>
      </c>
      <c r="E7" t="s">
        <v>65</v>
      </c>
    </row>
    <row r="8" spans="1:5" x14ac:dyDescent="0.3">
      <c r="A8" s="26" t="s">
        <v>38</v>
      </c>
      <c r="B8" s="31">
        <v>600</v>
      </c>
      <c r="C8" s="31">
        <v>600</v>
      </c>
      <c r="D8" s="31">
        <v>0</v>
      </c>
    </row>
    <row r="9" spans="1:5" x14ac:dyDescent="0.3">
      <c r="A9" s="26" t="s">
        <v>58</v>
      </c>
      <c r="B9" s="31">
        <v>200</v>
      </c>
      <c r="C9" s="31">
        <v>200</v>
      </c>
      <c r="D9" s="31">
        <v>0</v>
      </c>
    </row>
    <row r="10" spans="1:5" ht="16.2" x14ac:dyDescent="0.45">
      <c r="A10" s="26" t="s">
        <v>28</v>
      </c>
      <c r="B10" s="32">
        <v>500</v>
      </c>
      <c r="C10" s="32">
        <v>500</v>
      </c>
      <c r="D10" s="32">
        <v>0</v>
      </c>
    </row>
    <row r="11" spans="1:5" ht="15" thickBot="1" x14ac:dyDescent="0.35">
      <c r="A11" s="38" t="s">
        <v>27</v>
      </c>
      <c r="B11" s="29">
        <f>SUM(B7:B10)</f>
        <v>3100</v>
      </c>
      <c r="C11" s="29">
        <f>SUM(C7:C10)</f>
        <v>3100</v>
      </c>
      <c r="D11" s="29">
        <f>SUM(D7:D10)</f>
        <v>0</v>
      </c>
    </row>
    <row r="12" spans="1:5" ht="15" thickBot="1" x14ac:dyDescent="0.35">
      <c r="A12" s="23"/>
      <c r="B12" s="24"/>
      <c r="C12" s="24"/>
      <c r="D12" s="24"/>
    </row>
    <row r="13" spans="1:5" ht="15" thickBot="1" x14ac:dyDescent="0.35">
      <c r="A13" s="39" t="s">
        <v>37</v>
      </c>
      <c r="B13" s="30">
        <f>+B4+B11</f>
        <v>13292</v>
      </c>
      <c r="C13" s="30">
        <f>+C4+C11</f>
        <v>13292</v>
      </c>
      <c r="D13" s="30">
        <f>+D4+D11</f>
        <v>10295</v>
      </c>
    </row>
    <row r="14" spans="1:5" x14ac:dyDescent="0.3">
      <c r="A14" s="23"/>
      <c r="B14" s="24"/>
      <c r="C14" s="24"/>
      <c r="D14" s="24"/>
    </row>
    <row r="15" spans="1:5" ht="15" thickBot="1" x14ac:dyDescent="0.35">
      <c r="A15" s="15"/>
      <c r="B15" s="41" t="s">
        <v>50</v>
      </c>
      <c r="C15" s="41" t="s">
        <v>50</v>
      </c>
      <c r="D15" s="41" t="s">
        <v>40</v>
      </c>
    </row>
    <row r="16" spans="1:5" x14ac:dyDescent="0.3">
      <c r="A16" s="27" t="s">
        <v>26</v>
      </c>
      <c r="B16" s="16"/>
      <c r="C16" s="16"/>
      <c r="D16" s="16"/>
    </row>
    <row r="17" spans="1:5" x14ac:dyDescent="0.3">
      <c r="A17" s="17" t="s">
        <v>51</v>
      </c>
      <c r="B17" s="33">
        <v>0</v>
      </c>
      <c r="C17" s="33">
        <v>0</v>
      </c>
      <c r="D17" s="33"/>
    </row>
    <row r="18" spans="1:5" x14ac:dyDescent="0.3">
      <c r="A18" s="18" t="s">
        <v>49</v>
      </c>
      <c r="B18" s="33">
        <v>0</v>
      </c>
      <c r="C18" s="33">
        <v>0</v>
      </c>
      <c r="D18" s="33">
        <v>0</v>
      </c>
      <c r="E18" s="8"/>
    </row>
    <row r="19" spans="1:5" x14ac:dyDescent="0.3">
      <c r="A19" s="18" t="s">
        <v>29</v>
      </c>
      <c r="B19" s="33">
        <v>0</v>
      </c>
      <c r="C19" s="33">
        <v>0</v>
      </c>
      <c r="D19" s="33">
        <v>0</v>
      </c>
      <c r="E19" s="8"/>
    </row>
    <row r="20" spans="1:5" x14ac:dyDescent="0.3">
      <c r="A20" s="18" t="s">
        <v>30</v>
      </c>
      <c r="B20" s="33">
        <v>0</v>
      </c>
      <c r="C20" s="33">
        <v>0</v>
      </c>
      <c r="D20" s="33">
        <v>0</v>
      </c>
      <c r="E20" s="8"/>
    </row>
    <row r="21" spans="1:5" ht="15" thickBot="1" x14ac:dyDescent="0.35">
      <c r="A21" s="18" t="s">
        <v>12</v>
      </c>
      <c r="B21" s="33">
        <v>500</v>
      </c>
      <c r="C21" s="33">
        <v>500</v>
      </c>
      <c r="D21" s="33">
        <v>500</v>
      </c>
      <c r="E21" s="8"/>
    </row>
    <row r="22" spans="1:5" x14ac:dyDescent="0.3">
      <c r="A22" s="19" t="s">
        <v>34</v>
      </c>
      <c r="B22" s="34"/>
      <c r="C22" s="34"/>
      <c r="D22" s="34"/>
      <c r="E22" s="42"/>
    </row>
    <row r="23" spans="1:5" x14ac:dyDescent="0.3">
      <c r="A23" s="21" t="s">
        <v>35</v>
      </c>
      <c r="B23" s="33">
        <v>0</v>
      </c>
      <c r="C23" s="33">
        <v>0</v>
      </c>
      <c r="D23" s="33">
        <v>0</v>
      </c>
    </row>
    <row r="24" spans="1:5" ht="17.25" customHeight="1" x14ac:dyDescent="0.3">
      <c r="A24" s="21" t="s">
        <v>36</v>
      </c>
      <c r="B24" s="33">
        <v>0</v>
      </c>
      <c r="C24" s="33">
        <v>0</v>
      </c>
      <c r="D24" s="33">
        <v>0</v>
      </c>
      <c r="E24" s="50"/>
    </row>
    <row r="25" spans="1:5" ht="17.25" customHeight="1" thickBot="1" x14ac:dyDescent="0.35">
      <c r="A25" s="22" t="s">
        <v>48</v>
      </c>
      <c r="B25" s="35">
        <v>0</v>
      </c>
      <c r="C25" s="35">
        <v>0</v>
      </c>
      <c r="D25" s="35">
        <v>0</v>
      </c>
      <c r="E25" s="50"/>
    </row>
    <row r="26" spans="1:5" ht="17.25" customHeight="1" x14ac:dyDescent="0.3">
      <c r="A26" s="19" t="s">
        <v>10</v>
      </c>
      <c r="B26" s="34">
        <v>500</v>
      </c>
      <c r="C26" s="34">
        <v>500</v>
      </c>
      <c r="D26" s="34">
        <v>0</v>
      </c>
      <c r="E26" s="50"/>
    </row>
    <row r="27" spans="1:5" ht="17.25" customHeight="1" thickBot="1" x14ac:dyDescent="0.35">
      <c r="A27" s="18" t="s">
        <v>11</v>
      </c>
      <c r="B27" s="33">
        <v>500</v>
      </c>
      <c r="C27" s="33">
        <v>500</v>
      </c>
      <c r="D27" s="33">
        <v>0</v>
      </c>
      <c r="E27" s="50"/>
    </row>
    <row r="28" spans="1:5" ht="17.25" customHeight="1" x14ac:dyDescent="0.3">
      <c r="A28" s="20" t="s">
        <v>9</v>
      </c>
      <c r="B28" s="34"/>
      <c r="C28" s="34"/>
      <c r="D28" s="34"/>
      <c r="E28" s="50"/>
    </row>
    <row r="29" spans="1:5" ht="21" customHeight="1" x14ac:dyDescent="0.3">
      <c r="A29" s="21" t="s">
        <v>6</v>
      </c>
      <c r="B29" s="33">
        <v>0</v>
      </c>
      <c r="C29" s="33">
        <v>0</v>
      </c>
      <c r="D29" s="33">
        <v>0</v>
      </c>
      <c r="E29" s="50"/>
    </row>
    <row r="30" spans="1:5" x14ac:dyDescent="0.3">
      <c r="A30" s="21" t="s">
        <v>52</v>
      </c>
      <c r="B30" s="33">
        <v>0</v>
      </c>
      <c r="C30" s="33">
        <v>0</v>
      </c>
      <c r="D30" s="33">
        <v>0</v>
      </c>
      <c r="E30" s="50"/>
    </row>
    <row r="31" spans="1:5" ht="15" thickBot="1" x14ac:dyDescent="0.35">
      <c r="A31" s="22" t="s">
        <v>47</v>
      </c>
      <c r="B31" s="35">
        <v>0</v>
      </c>
      <c r="C31" s="35">
        <v>0</v>
      </c>
      <c r="D31" s="35">
        <v>0</v>
      </c>
      <c r="E31" s="50"/>
    </row>
    <row r="32" spans="1:5" ht="21" customHeight="1" x14ac:dyDescent="0.3">
      <c r="A32" s="40" t="s">
        <v>14</v>
      </c>
      <c r="B32" s="34"/>
      <c r="C32" s="34"/>
      <c r="D32" s="34"/>
      <c r="E32" s="50"/>
    </row>
    <row r="33" spans="1:5" x14ac:dyDescent="0.3">
      <c r="A33" s="43" t="s">
        <v>61</v>
      </c>
      <c r="B33" s="33">
        <v>200</v>
      </c>
      <c r="C33" s="33">
        <v>200</v>
      </c>
      <c r="D33" s="33">
        <v>200</v>
      </c>
      <c r="E33" s="50"/>
    </row>
    <row r="34" spans="1:5" ht="21" customHeight="1" x14ac:dyDescent="0.3">
      <c r="A34" s="43" t="s">
        <v>59</v>
      </c>
      <c r="B34" s="33">
        <v>305</v>
      </c>
      <c r="C34" s="33">
        <v>305</v>
      </c>
      <c r="D34" s="33">
        <v>305</v>
      </c>
      <c r="E34" s="50"/>
    </row>
    <row r="35" spans="1:5" x14ac:dyDescent="0.3">
      <c r="A35" s="21" t="s">
        <v>20</v>
      </c>
      <c r="B35" s="33">
        <v>450</v>
      </c>
      <c r="C35" s="33">
        <v>450</v>
      </c>
      <c r="D35" s="33">
        <v>450</v>
      </c>
      <c r="E35" s="50"/>
    </row>
    <row r="36" spans="1:5" x14ac:dyDescent="0.3">
      <c r="A36" s="21" t="s">
        <v>39</v>
      </c>
      <c r="B36" s="33">
        <v>0</v>
      </c>
      <c r="C36" s="33">
        <v>0</v>
      </c>
      <c r="D36" s="33"/>
      <c r="E36" s="50"/>
    </row>
    <row r="37" spans="1:5" x14ac:dyDescent="0.3">
      <c r="A37" s="21" t="s">
        <v>53</v>
      </c>
      <c r="B37" s="33">
        <v>0</v>
      </c>
      <c r="C37" s="33">
        <v>0</v>
      </c>
      <c r="D37" s="33">
        <v>0</v>
      </c>
      <c r="E37" s="50"/>
    </row>
    <row r="38" spans="1:5" x14ac:dyDescent="0.3">
      <c r="A38" s="21" t="s">
        <v>21</v>
      </c>
      <c r="B38" s="33">
        <v>0</v>
      </c>
      <c r="C38" s="33">
        <v>0</v>
      </c>
      <c r="D38" s="33">
        <v>0</v>
      </c>
      <c r="E38" s="50"/>
    </row>
    <row r="39" spans="1:5" ht="15" customHeight="1" x14ac:dyDescent="0.3">
      <c r="A39" s="21" t="s">
        <v>16</v>
      </c>
      <c r="B39" s="33">
        <v>500</v>
      </c>
      <c r="C39" s="33">
        <v>500</v>
      </c>
      <c r="D39" s="33">
        <v>0</v>
      </c>
      <c r="E39" s="50"/>
    </row>
    <row r="40" spans="1:5" ht="15" customHeight="1" thickBot="1" x14ac:dyDescent="0.35">
      <c r="A40" s="22" t="s">
        <v>31</v>
      </c>
      <c r="B40" s="35">
        <v>500</v>
      </c>
      <c r="C40" s="35">
        <v>500</v>
      </c>
      <c r="D40" s="35">
        <v>500</v>
      </c>
      <c r="E40" s="50"/>
    </row>
    <row r="41" spans="1:5" ht="15" customHeight="1" thickBot="1" x14ac:dyDescent="0.35">
      <c r="A41" s="28" t="s">
        <v>32</v>
      </c>
      <c r="B41" s="29">
        <f>SUM(B17:B40)</f>
        <v>3455</v>
      </c>
      <c r="C41" s="29">
        <f>SUM(C17:C40)</f>
        <v>3455</v>
      </c>
      <c r="D41" s="29">
        <f>SUM(D17:D40)</f>
        <v>1955</v>
      </c>
      <c r="E41" s="50"/>
    </row>
    <row r="42" spans="1:5" x14ac:dyDescent="0.3">
      <c r="A42" s="25" t="s">
        <v>19</v>
      </c>
      <c r="E42" s="50"/>
    </row>
    <row r="43" spans="1:5" ht="15" thickBot="1" x14ac:dyDescent="0.35">
      <c r="A43" s="14"/>
      <c r="E43" s="50"/>
    </row>
    <row r="44" spans="1:5" ht="15" thickBot="1" x14ac:dyDescent="0.35">
      <c r="A44" s="36" t="s">
        <v>25</v>
      </c>
      <c r="B44" s="37">
        <f>+B4+B11-B41</f>
        <v>9837</v>
      </c>
      <c r="C44" s="37">
        <f>+C4+C11-C41</f>
        <v>9837</v>
      </c>
      <c r="D44" s="56">
        <f>+D4+D11-D41</f>
        <v>8340</v>
      </c>
      <c r="E44" s="50"/>
    </row>
    <row r="45" spans="1:5" x14ac:dyDescent="0.3">
      <c r="D45" s="54"/>
      <c r="E45" s="55"/>
    </row>
    <row r="46" spans="1:5" x14ac:dyDescent="0.3">
      <c r="D46" s="54"/>
      <c r="E46" s="55"/>
    </row>
    <row r="47" spans="1:5" x14ac:dyDescent="0.3">
      <c r="D47" s="54"/>
      <c r="E47" s="55"/>
    </row>
  </sheetData>
  <pageMargins left="0.27" right="0.22" top="0.7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 Financial Report</vt:lpstr>
      <vt:lpstr>2022 Budget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Harvey</dc:creator>
  <cp:lastModifiedBy>TenElshof, Alex</cp:lastModifiedBy>
  <cp:lastPrinted>2018-09-12T12:39:41Z</cp:lastPrinted>
  <dcterms:created xsi:type="dcterms:W3CDTF">2016-05-16T20:05:30Z</dcterms:created>
  <dcterms:modified xsi:type="dcterms:W3CDTF">2022-02-22T22:16:52Z</dcterms:modified>
</cp:coreProperties>
</file>